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nnées\Conferences\ICRM\ICRM_GSWG\GSWG-Monte Carlo\"/>
    </mc:Choice>
  </mc:AlternateContent>
  <bookViews>
    <workbookView xWindow="0" yWindow="0" windowWidth="17445" windowHeight="11520" activeTab="1"/>
  </bookViews>
  <sheets>
    <sheet name="Geometry" sheetId="2" r:id="rId1"/>
    <sheet name="Limiting surfaces" sheetId="1" r:id="rId2"/>
    <sheet name="Materials" sheetId="3" r:id="rId3"/>
  </sheets>
  <definedNames>
    <definedName name="_xlnm.Print_Area" localSheetId="0">Geometry!$A$1:$G$35</definedName>
    <definedName name="_xlnm.Print_Area" localSheetId="1">'Limiting surfaces'!$A$1:$K$36</definedName>
    <definedName name="_xlnm.Print_Area" localSheetId="2">Materials!$A$1:$D$8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H35" i="1"/>
  <c r="G35" i="1"/>
  <c r="F35" i="1"/>
  <c r="E35" i="1"/>
  <c r="D35" i="1"/>
  <c r="I36" i="1"/>
  <c r="H36" i="1"/>
  <c r="G36" i="1"/>
  <c r="F36" i="1"/>
  <c r="E36" i="1"/>
  <c r="D36" i="1"/>
  <c r="E32" i="1"/>
  <c r="D32" i="1"/>
  <c r="E31" i="1"/>
  <c r="D31" i="1"/>
  <c r="E29" i="1"/>
  <c r="D29" i="1"/>
  <c r="E28" i="1"/>
  <c r="D28" i="1"/>
  <c r="E27" i="1"/>
  <c r="D27" i="1"/>
  <c r="E26" i="1"/>
  <c r="D26" i="1"/>
  <c r="E25" i="1"/>
  <c r="D25" i="1"/>
  <c r="I18" i="1"/>
  <c r="I19" i="1"/>
  <c r="I21" i="1"/>
  <c r="H18" i="1"/>
  <c r="H19" i="1"/>
  <c r="H21" i="1"/>
  <c r="I20" i="1"/>
  <c r="H20" i="1"/>
  <c r="F35" i="2"/>
  <c r="G18" i="1"/>
  <c r="G19" i="1"/>
  <c r="G21" i="1"/>
  <c r="F18" i="1"/>
  <c r="F19" i="1"/>
  <c r="F21" i="1"/>
  <c r="G20" i="1"/>
  <c r="F20" i="1"/>
  <c r="E35" i="2"/>
  <c r="E18" i="1"/>
  <c r="E19" i="1"/>
  <c r="E21" i="1"/>
  <c r="D18" i="1"/>
  <c r="D19" i="1"/>
  <c r="D21" i="1"/>
  <c r="E20" i="1"/>
  <c r="D20" i="1"/>
  <c r="G35" i="2"/>
  <c r="F20" i="2"/>
  <c r="E12" i="1"/>
  <c r="F19" i="2"/>
  <c r="E13" i="1"/>
  <c r="F18" i="2"/>
  <c r="E14" i="1"/>
  <c r="E15" i="1"/>
  <c r="E20" i="2"/>
  <c r="D12" i="1"/>
  <c r="E19" i="2"/>
  <c r="D13" i="1"/>
  <c r="E18" i="2"/>
  <c r="D14" i="1"/>
  <c r="D15" i="1"/>
  <c r="F14" i="2"/>
  <c r="E9" i="1"/>
  <c r="F15" i="2"/>
  <c r="E10" i="1"/>
  <c r="E14" i="2"/>
  <c r="D9" i="1"/>
  <c r="E15" i="2"/>
  <c r="D10" i="1"/>
  <c r="F11" i="2"/>
  <c r="E4" i="1"/>
  <c r="F13" i="2"/>
  <c r="E5" i="1"/>
  <c r="F6" i="2"/>
  <c r="E7" i="1"/>
  <c r="F9" i="2"/>
  <c r="E8" i="1"/>
  <c r="E11" i="2"/>
  <c r="D4" i="1"/>
  <c r="E13" i="2"/>
  <c r="D5" i="1"/>
  <c r="E6" i="2"/>
  <c r="D7" i="1"/>
  <c r="E9" i="2"/>
  <c r="D8" i="1"/>
  <c r="F7" i="2"/>
  <c r="E6" i="1"/>
  <c r="E7" i="2"/>
  <c r="D6" i="1"/>
  <c r="E3" i="1"/>
  <c r="D3" i="1"/>
  <c r="F8" i="2"/>
  <c r="F10" i="2"/>
  <c r="F17" i="2"/>
  <c r="F5" i="2"/>
  <c r="E8" i="2"/>
  <c r="E10" i="2"/>
  <c r="E17" i="2"/>
  <c r="E5" i="2"/>
</calcChain>
</file>

<file path=xl/sharedStrings.xml><?xml version="1.0" encoding="utf-8"?>
<sst xmlns="http://schemas.openxmlformats.org/spreadsheetml/2006/main" count="144" uniqueCount="118">
  <si>
    <t>Z0</t>
  </si>
  <si>
    <t>Position (cm)</t>
  </si>
  <si>
    <t>Z1</t>
  </si>
  <si>
    <t>Detector A</t>
  </si>
  <si>
    <t>Parameter</t>
  </si>
  <si>
    <t>Detector B</t>
  </si>
  <si>
    <t>Crystal material</t>
  </si>
  <si>
    <t>Ge</t>
  </si>
  <si>
    <t>Crystal diameter (including the side dead slayer)</t>
  </si>
  <si>
    <t>Crystal length (including the top dead layer)</t>
  </si>
  <si>
    <t>Dead layer thickness (top and side)</t>
  </si>
  <si>
    <t>Hole diameter</t>
  </si>
  <si>
    <t>Hole depth</t>
  </si>
  <si>
    <t>Window diameter</t>
  </si>
  <si>
    <t>Window thickness</t>
  </si>
  <si>
    <t>Window material</t>
  </si>
  <si>
    <t>Al</t>
  </si>
  <si>
    <t>Crystal-to-window distance</t>
  </si>
  <si>
    <t>Housing length</t>
  </si>
  <si>
    <t>Housing thickness</t>
  </si>
  <si>
    <t>Housing material</t>
  </si>
  <si>
    <t>=2*R3</t>
  </si>
  <si>
    <t>=2*R1</t>
  </si>
  <si>
    <t>=2*R5</t>
  </si>
  <si>
    <t>TW</t>
  </si>
  <si>
    <t>TH</t>
  </si>
  <si>
    <t>G</t>
  </si>
  <si>
    <t>Shielding length</t>
  </si>
  <si>
    <t>Shielding diameter</t>
  </si>
  <si>
    <t>Shielding thickness</t>
  </si>
  <si>
    <t>Shielding material</t>
  </si>
  <si>
    <t>Pb</t>
  </si>
  <si>
    <t>HS</t>
  </si>
  <si>
    <t>=2*R7</t>
  </si>
  <si>
    <t>TS</t>
  </si>
  <si>
    <t>Position (def)</t>
  </si>
  <si>
    <t>Dimension (cm)</t>
  </si>
  <si>
    <t>Z2</t>
  </si>
  <si>
    <t>Z3</t>
  </si>
  <si>
    <t>Z0-TW</t>
  </si>
  <si>
    <t>Z1-G</t>
  </si>
  <si>
    <t>Z4</t>
  </si>
  <si>
    <t>Z5</t>
  </si>
  <si>
    <t>Z6</t>
  </si>
  <si>
    <t>Z7</t>
  </si>
  <si>
    <t>Z8</t>
  </si>
  <si>
    <t>Z0+A</t>
  </si>
  <si>
    <t>A</t>
  </si>
  <si>
    <t>Gap between detector housing and external shielding</t>
  </si>
  <si>
    <t>Z9</t>
  </si>
  <si>
    <t>Z8+TS</t>
  </si>
  <si>
    <t>Z10</t>
  </si>
  <si>
    <t>Z11</t>
  </si>
  <si>
    <t>Z10+TS</t>
  </si>
  <si>
    <t>Cylindrical sources</t>
  </si>
  <si>
    <t>Container material</t>
  </si>
  <si>
    <t>vacuum</t>
  </si>
  <si>
    <t>Container diameter</t>
  </si>
  <si>
    <t>=2*R9</t>
  </si>
  <si>
    <t>Container height</t>
  </si>
  <si>
    <t>HC</t>
  </si>
  <si>
    <t>Source diameter</t>
  </si>
  <si>
    <t>=2*R8</t>
  </si>
  <si>
    <t>Source height</t>
  </si>
  <si>
    <t>Container side thickness</t>
  </si>
  <si>
    <t>Container bottom thickness</t>
  </si>
  <si>
    <t>Source Water</t>
  </si>
  <si>
    <t>Source Soil</t>
  </si>
  <si>
    <t>Source Filter</t>
  </si>
  <si>
    <t>Source</t>
  </si>
  <si>
    <t>Z12</t>
  </si>
  <si>
    <t>Source-to-detector distance</t>
  </si>
  <si>
    <t>D</t>
  </si>
  <si>
    <t>Z0+D</t>
  </si>
  <si>
    <t>Z13</t>
  </si>
  <si>
    <t>Z12+TBC</t>
  </si>
  <si>
    <t>TBC</t>
  </si>
  <si>
    <t>TSC</t>
  </si>
  <si>
    <t>Z14</t>
  </si>
  <si>
    <t>Z12+HC</t>
  </si>
  <si>
    <t>Z15</t>
  </si>
  <si>
    <t>Z13+HS</t>
  </si>
  <si>
    <t>LS</t>
  </si>
  <si>
    <t>LH</t>
  </si>
  <si>
    <t>LC</t>
  </si>
  <si>
    <t>Water</t>
  </si>
  <si>
    <t>Soil</t>
  </si>
  <si>
    <t>Z2-LC</t>
  </si>
  <si>
    <t>TDL</t>
  </si>
  <si>
    <t>Z2-TDL</t>
  </si>
  <si>
    <t>Z0-LH</t>
  </si>
  <si>
    <t>Z6+TH</t>
  </si>
  <si>
    <t>Detector</t>
  </si>
  <si>
    <t>Shielding</t>
  </si>
  <si>
    <t>Z9-LS</t>
  </si>
  <si>
    <t>Filter</t>
  </si>
  <si>
    <t>R1</t>
  </si>
  <si>
    <t>R2</t>
  </si>
  <si>
    <t>R3</t>
  </si>
  <si>
    <t>R3-TDL</t>
  </si>
  <si>
    <t>R4</t>
  </si>
  <si>
    <t>R5</t>
  </si>
  <si>
    <t>R5-TH</t>
  </si>
  <si>
    <t>R7</t>
  </si>
  <si>
    <t>R6</t>
  </si>
  <si>
    <t>R7-TS</t>
  </si>
  <si>
    <t>R8</t>
  </si>
  <si>
    <t>R9</t>
  </si>
  <si>
    <t>LHO</t>
  </si>
  <si>
    <t>Z4+LHO</t>
  </si>
  <si>
    <t>Surfaces</t>
  </si>
  <si>
    <t>Material</t>
  </si>
  <si>
    <t>Source material</t>
  </si>
  <si>
    <t>Air</t>
  </si>
  <si>
    <t>Lead</t>
  </si>
  <si>
    <t xml:space="preserve">Identification number </t>
  </si>
  <si>
    <t>(Water, soil of filter)</t>
  </si>
  <si>
    <t>(Not necessary here)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</si>
</sst>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justify" vertical="center" wrapText="1"/>
    </xf>
    <xf numFmtId="49" fontId="0" fillId="0" borderId="1" xfId="0" applyNumberFormat="1" applyBorder="1"/>
    <xf numFmtId="0" fontId="1" fillId="0" borderId="1" xfId="0" applyFont="1" applyFill="1" applyBorder="1" applyAlignment="1">
      <alignment horizontal="justify" vertical="center" wrapText="1"/>
    </xf>
    <xf numFmtId="0" fontId="0" fillId="2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D15" sqref="D15"/>
    </sheetView>
  </sheetViews>
  <sheetFormatPr baseColWidth="10" defaultRowHeight="15" x14ac:dyDescent="0.25"/>
  <cols>
    <col min="1" max="1" width="51.5703125" customWidth="1"/>
    <col min="2" max="2" width="14.5703125" customWidth="1"/>
    <col min="3" max="3" width="13.7109375" customWidth="1"/>
    <col min="4" max="4" width="10" customWidth="1"/>
    <col min="5" max="5" width="14.7109375" customWidth="1"/>
    <col min="6" max="6" width="15.570312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2" t="s">
        <v>3</v>
      </c>
      <c r="F2" s="2" t="s">
        <v>5</v>
      </c>
      <c r="G2" s="1"/>
    </row>
    <row r="3" spans="1:7" ht="30" x14ac:dyDescent="0.25">
      <c r="A3" s="2" t="s">
        <v>4</v>
      </c>
      <c r="B3" s="2" t="s">
        <v>3</v>
      </c>
      <c r="C3" s="2" t="s">
        <v>5</v>
      </c>
      <c r="D3" s="3"/>
      <c r="E3" s="4" t="s">
        <v>36</v>
      </c>
      <c r="F3" s="4" t="s">
        <v>36</v>
      </c>
      <c r="G3" s="1"/>
    </row>
    <row r="4" spans="1:7" ht="20.100000000000001" customHeight="1" x14ac:dyDescent="0.25">
      <c r="A4" s="5" t="s">
        <v>6</v>
      </c>
      <c r="B4" s="5" t="s">
        <v>7</v>
      </c>
      <c r="C4" s="5" t="s">
        <v>7</v>
      </c>
      <c r="D4" s="3"/>
      <c r="E4" s="1"/>
      <c r="F4" s="1"/>
      <c r="G4" s="1"/>
    </row>
    <row r="5" spans="1:7" ht="20.100000000000001" customHeight="1" x14ac:dyDescent="0.25">
      <c r="A5" s="6" t="s">
        <v>8</v>
      </c>
      <c r="B5" s="7">
        <v>60</v>
      </c>
      <c r="C5" s="7">
        <v>60</v>
      </c>
      <c r="D5" s="8" t="s">
        <v>21</v>
      </c>
      <c r="E5" s="9">
        <f>B5/10</f>
        <v>6</v>
      </c>
      <c r="F5" s="9">
        <f>C5/10</f>
        <v>6</v>
      </c>
      <c r="G5" s="1"/>
    </row>
    <row r="6" spans="1:7" ht="20.100000000000001" customHeight="1" x14ac:dyDescent="0.25">
      <c r="A6" s="6" t="s">
        <v>9</v>
      </c>
      <c r="B6" s="7">
        <v>60</v>
      </c>
      <c r="C6" s="7">
        <v>60</v>
      </c>
      <c r="D6" s="10" t="s">
        <v>84</v>
      </c>
      <c r="E6" s="9">
        <f t="shared" ref="E6:E20" si="0">B6/10</f>
        <v>6</v>
      </c>
      <c r="F6" s="9">
        <f t="shared" ref="F6:F20" si="1">C6/10</f>
        <v>6</v>
      </c>
      <c r="G6" s="1"/>
    </row>
    <row r="7" spans="1:7" ht="20.100000000000001" customHeight="1" x14ac:dyDescent="0.25">
      <c r="A7" s="6" t="s">
        <v>10</v>
      </c>
      <c r="B7" s="7">
        <v>1</v>
      </c>
      <c r="C7" s="7">
        <v>0</v>
      </c>
      <c r="D7" s="10" t="s">
        <v>88</v>
      </c>
      <c r="E7" s="9">
        <f t="shared" si="0"/>
        <v>0.1</v>
      </c>
      <c r="F7" s="9">
        <f t="shared" si="1"/>
        <v>0</v>
      </c>
      <c r="G7" s="1"/>
    </row>
    <row r="8" spans="1:7" ht="20.100000000000001" customHeight="1" x14ac:dyDescent="0.25">
      <c r="A8" s="6" t="s">
        <v>11</v>
      </c>
      <c r="B8" s="7">
        <v>10</v>
      </c>
      <c r="C8" s="7">
        <v>10</v>
      </c>
      <c r="D8" s="8" t="s">
        <v>22</v>
      </c>
      <c r="E8" s="9">
        <f t="shared" si="0"/>
        <v>1</v>
      </c>
      <c r="F8" s="9">
        <f t="shared" si="1"/>
        <v>1</v>
      </c>
      <c r="G8" s="1"/>
    </row>
    <row r="9" spans="1:7" ht="20.100000000000001" customHeight="1" x14ac:dyDescent="0.25">
      <c r="A9" s="6" t="s">
        <v>12</v>
      </c>
      <c r="B9" s="7">
        <v>40</v>
      </c>
      <c r="C9" s="7">
        <v>40</v>
      </c>
      <c r="D9" s="10" t="s">
        <v>108</v>
      </c>
      <c r="E9" s="9">
        <f t="shared" si="0"/>
        <v>4</v>
      </c>
      <c r="F9" s="9">
        <f t="shared" si="1"/>
        <v>4</v>
      </c>
      <c r="G9" s="1"/>
    </row>
    <row r="10" spans="1:7" ht="20.100000000000001" customHeight="1" x14ac:dyDescent="0.25">
      <c r="A10" s="6" t="s">
        <v>13</v>
      </c>
      <c r="B10" s="7">
        <v>80</v>
      </c>
      <c r="C10" s="7">
        <v>80</v>
      </c>
      <c r="D10" s="8" t="s">
        <v>23</v>
      </c>
      <c r="E10" s="9">
        <f t="shared" si="0"/>
        <v>8</v>
      </c>
      <c r="F10" s="9">
        <f t="shared" si="1"/>
        <v>8</v>
      </c>
      <c r="G10" s="1"/>
    </row>
    <row r="11" spans="1:7" ht="20.100000000000001" customHeight="1" x14ac:dyDescent="0.25">
      <c r="A11" s="6" t="s">
        <v>14</v>
      </c>
      <c r="B11" s="7">
        <v>1</v>
      </c>
      <c r="C11" s="7">
        <v>1</v>
      </c>
      <c r="D11" s="10" t="s">
        <v>24</v>
      </c>
      <c r="E11" s="9">
        <f t="shared" si="0"/>
        <v>0.1</v>
      </c>
      <c r="F11" s="9">
        <f t="shared" si="1"/>
        <v>0.1</v>
      </c>
      <c r="G11" s="1"/>
    </row>
    <row r="12" spans="1:7" ht="20.100000000000001" customHeight="1" x14ac:dyDescent="0.25">
      <c r="A12" s="5" t="s">
        <v>15</v>
      </c>
      <c r="B12" s="5" t="s">
        <v>16</v>
      </c>
      <c r="C12" s="5" t="s">
        <v>16</v>
      </c>
      <c r="D12" s="11"/>
      <c r="E12" s="9"/>
      <c r="F12" s="9"/>
      <c r="G12" s="1"/>
    </row>
    <row r="13" spans="1:7" ht="20.100000000000001" customHeight="1" x14ac:dyDescent="0.25">
      <c r="A13" s="6" t="s">
        <v>17</v>
      </c>
      <c r="B13" s="7">
        <v>5</v>
      </c>
      <c r="C13" s="7">
        <v>5</v>
      </c>
      <c r="D13" s="10" t="s">
        <v>26</v>
      </c>
      <c r="E13" s="9">
        <f t="shared" si="0"/>
        <v>0.5</v>
      </c>
      <c r="F13" s="9">
        <f t="shared" si="1"/>
        <v>0.5</v>
      </c>
      <c r="G13" s="1"/>
    </row>
    <row r="14" spans="1:7" ht="20.100000000000001" customHeight="1" x14ac:dyDescent="0.25">
      <c r="A14" s="6" t="s">
        <v>18</v>
      </c>
      <c r="B14" s="7">
        <v>80</v>
      </c>
      <c r="C14" s="7">
        <v>80</v>
      </c>
      <c r="D14" s="10" t="s">
        <v>83</v>
      </c>
      <c r="E14" s="9">
        <f t="shared" si="0"/>
        <v>8</v>
      </c>
      <c r="F14" s="9">
        <f t="shared" si="1"/>
        <v>8</v>
      </c>
      <c r="G14" s="1"/>
    </row>
    <row r="15" spans="1:7" ht="20.100000000000001" customHeight="1" x14ac:dyDescent="0.25">
      <c r="A15" s="6" t="s">
        <v>19</v>
      </c>
      <c r="B15" s="7">
        <v>1</v>
      </c>
      <c r="C15" s="7">
        <v>1</v>
      </c>
      <c r="D15" s="10" t="s">
        <v>25</v>
      </c>
      <c r="E15" s="9">
        <f t="shared" si="0"/>
        <v>0.1</v>
      </c>
      <c r="F15" s="9">
        <f t="shared" si="1"/>
        <v>0.1</v>
      </c>
      <c r="G15" s="1"/>
    </row>
    <row r="16" spans="1:7" ht="20.100000000000001" customHeight="1" x14ac:dyDescent="0.25">
      <c r="A16" s="5" t="s">
        <v>20</v>
      </c>
      <c r="B16" s="5" t="s">
        <v>16</v>
      </c>
      <c r="C16" s="5" t="s">
        <v>16</v>
      </c>
      <c r="D16" s="9"/>
      <c r="E16" s="9"/>
      <c r="F16" s="9"/>
      <c r="G16" s="1"/>
    </row>
    <row r="17" spans="1:7" x14ac:dyDescent="0.25">
      <c r="A17" s="12" t="s">
        <v>28</v>
      </c>
      <c r="B17" s="13">
        <v>400</v>
      </c>
      <c r="C17" s="13">
        <v>400</v>
      </c>
      <c r="D17" s="8" t="s">
        <v>33</v>
      </c>
      <c r="E17" s="9">
        <f t="shared" si="0"/>
        <v>40</v>
      </c>
      <c r="F17" s="9">
        <f t="shared" si="1"/>
        <v>40</v>
      </c>
      <c r="G17" s="1"/>
    </row>
    <row r="18" spans="1:7" x14ac:dyDescent="0.25">
      <c r="A18" s="12" t="s">
        <v>27</v>
      </c>
      <c r="B18" s="13">
        <v>400</v>
      </c>
      <c r="C18" s="13">
        <v>400</v>
      </c>
      <c r="D18" s="10" t="s">
        <v>82</v>
      </c>
      <c r="E18" s="9">
        <f t="shared" si="0"/>
        <v>40</v>
      </c>
      <c r="F18" s="9">
        <f t="shared" si="1"/>
        <v>40</v>
      </c>
      <c r="G18" s="1"/>
    </row>
    <row r="19" spans="1:7" x14ac:dyDescent="0.25">
      <c r="A19" s="12" t="s">
        <v>29</v>
      </c>
      <c r="B19" s="13">
        <v>50</v>
      </c>
      <c r="C19" s="13">
        <v>50</v>
      </c>
      <c r="D19" s="14" t="s">
        <v>34</v>
      </c>
      <c r="E19" s="9">
        <f t="shared" si="0"/>
        <v>5</v>
      </c>
      <c r="F19" s="9">
        <f t="shared" si="1"/>
        <v>5</v>
      </c>
      <c r="G19" s="1"/>
    </row>
    <row r="20" spans="1:7" x14ac:dyDescent="0.25">
      <c r="A20" s="12" t="s">
        <v>48</v>
      </c>
      <c r="B20" s="13">
        <v>110</v>
      </c>
      <c r="C20" s="13">
        <v>110</v>
      </c>
      <c r="D20" s="10" t="s">
        <v>47</v>
      </c>
      <c r="E20" s="9">
        <f t="shared" si="0"/>
        <v>11</v>
      </c>
      <c r="F20" s="9">
        <f t="shared" si="1"/>
        <v>11</v>
      </c>
      <c r="G20" s="1"/>
    </row>
    <row r="21" spans="1:7" x14ac:dyDescent="0.25">
      <c r="A21" s="5" t="s">
        <v>30</v>
      </c>
      <c r="B21" s="15" t="s">
        <v>31</v>
      </c>
      <c r="C21" s="15" t="s">
        <v>31</v>
      </c>
      <c r="D21" s="1"/>
      <c r="E21" s="9"/>
      <c r="F21" s="9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 t="s">
        <v>54</v>
      </c>
      <c r="B24" s="1"/>
      <c r="C24" s="1"/>
      <c r="D24" s="1"/>
      <c r="E24" s="1" t="s">
        <v>66</v>
      </c>
      <c r="F24" s="1" t="s">
        <v>67</v>
      </c>
      <c r="G24" s="1" t="s">
        <v>68</v>
      </c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 t="s">
        <v>57</v>
      </c>
      <c r="B26" s="1"/>
      <c r="C26" s="1"/>
      <c r="D26" s="8" t="s">
        <v>58</v>
      </c>
      <c r="E26" s="9">
        <v>9</v>
      </c>
      <c r="F26" s="9">
        <v>6</v>
      </c>
      <c r="G26" s="9">
        <v>8</v>
      </c>
    </row>
    <row r="27" spans="1:7" x14ac:dyDescent="0.25">
      <c r="A27" s="1" t="s">
        <v>59</v>
      </c>
      <c r="B27" s="1"/>
      <c r="C27" s="1"/>
      <c r="D27" s="9" t="s">
        <v>60</v>
      </c>
      <c r="E27" s="9">
        <v>4</v>
      </c>
      <c r="F27" s="9">
        <v>2</v>
      </c>
      <c r="G27" s="9">
        <v>0.3</v>
      </c>
    </row>
    <row r="28" spans="1:7" x14ac:dyDescent="0.25">
      <c r="A28" s="1" t="s">
        <v>64</v>
      </c>
      <c r="B28" s="1"/>
      <c r="C28" s="1"/>
      <c r="D28" s="9" t="s">
        <v>77</v>
      </c>
      <c r="E28" s="9">
        <v>0</v>
      </c>
      <c r="F28" s="9">
        <v>0</v>
      </c>
      <c r="G28" s="9">
        <v>0</v>
      </c>
    </row>
    <row r="29" spans="1:7" x14ac:dyDescent="0.25">
      <c r="A29" s="1" t="s">
        <v>65</v>
      </c>
      <c r="B29" s="1"/>
      <c r="C29" s="1"/>
      <c r="D29" s="9" t="s">
        <v>76</v>
      </c>
      <c r="E29" s="9">
        <v>0</v>
      </c>
      <c r="F29" s="9">
        <v>0</v>
      </c>
      <c r="G29" s="9">
        <v>0</v>
      </c>
    </row>
    <row r="30" spans="1:7" x14ac:dyDescent="0.25">
      <c r="A30" s="1" t="s">
        <v>55</v>
      </c>
      <c r="B30" s="1" t="s">
        <v>56</v>
      </c>
      <c r="C30" s="1" t="s">
        <v>56</v>
      </c>
      <c r="D30" s="9"/>
      <c r="E30" s="1"/>
      <c r="F30" s="1"/>
      <c r="G30" s="1"/>
    </row>
    <row r="31" spans="1:7" x14ac:dyDescent="0.25">
      <c r="A31" s="1"/>
      <c r="B31" s="1"/>
      <c r="C31" s="1"/>
      <c r="D31" s="9"/>
      <c r="E31" s="1"/>
      <c r="F31" s="1"/>
      <c r="G31" s="1"/>
    </row>
    <row r="32" spans="1:7" x14ac:dyDescent="0.25">
      <c r="A32" s="1" t="s">
        <v>61</v>
      </c>
      <c r="B32" s="1"/>
      <c r="C32" s="1"/>
      <c r="D32" s="8" t="s">
        <v>62</v>
      </c>
      <c r="E32" s="9">
        <v>9</v>
      </c>
      <c r="F32" s="9">
        <v>6</v>
      </c>
      <c r="G32" s="9">
        <v>8</v>
      </c>
    </row>
    <row r="33" spans="1:7" x14ac:dyDescent="0.25">
      <c r="A33" s="1" t="s">
        <v>63</v>
      </c>
      <c r="B33" s="1"/>
      <c r="C33" s="1"/>
      <c r="D33" s="16" t="s">
        <v>32</v>
      </c>
      <c r="E33" s="9">
        <v>4</v>
      </c>
      <c r="F33" s="9">
        <v>2</v>
      </c>
      <c r="G33" s="9">
        <v>0.3</v>
      </c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 t="s">
        <v>71</v>
      </c>
      <c r="B35" s="9">
        <v>1</v>
      </c>
      <c r="C35" s="9">
        <v>1</v>
      </c>
      <c r="D35" s="17" t="s">
        <v>72</v>
      </c>
      <c r="E35" s="9">
        <f>B35/10</f>
        <v>0.1</v>
      </c>
      <c r="F35" s="9">
        <f>C35/10</f>
        <v>0.1</v>
      </c>
      <c r="G35" s="9">
        <f>C35/10</f>
        <v>0.1</v>
      </c>
    </row>
  </sheetData>
  <pageMargins left="0.25" right="0.25" top="0.75" bottom="0.75" header="0.3" footer="0.3"/>
  <pageSetup paperSize="9" scale="75" orientation="portrait" r:id="rId1"/>
  <headerFooter>
    <oddHeader>&amp;L&amp;Z&amp;F&amp;R&amp;D&amp;T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B35" sqref="B35:K36"/>
    </sheetView>
  </sheetViews>
  <sheetFormatPr baseColWidth="10" defaultRowHeight="15" x14ac:dyDescent="0.25"/>
  <cols>
    <col min="1" max="1" width="19.28515625" customWidth="1"/>
  </cols>
  <sheetData>
    <row r="1" spans="1:11" x14ac:dyDescent="0.25">
      <c r="A1" s="1"/>
      <c r="B1" s="1"/>
      <c r="C1" s="1"/>
      <c r="D1" s="1" t="s">
        <v>3</v>
      </c>
      <c r="E1" s="1" t="s">
        <v>5</v>
      </c>
      <c r="F1" s="1"/>
      <c r="G1" s="1"/>
      <c r="H1" s="1"/>
      <c r="I1" s="1"/>
      <c r="J1" s="1"/>
      <c r="K1" s="1"/>
    </row>
    <row r="2" spans="1:11" x14ac:dyDescent="0.25">
      <c r="A2" s="1"/>
      <c r="B2" s="1"/>
      <c r="C2" s="1" t="s">
        <v>35</v>
      </c>
      <c r="D2" s="1" t="s">
        <v>1</v>
      </c>
      <c r="E2" s="1"/>
      <c r="F2" s="1"/>
      <c r="G2" s="1"/>
      <c r="H2" s="1"/>
      <c r="I2" s="1"/>
      <c r="J2" s="1"/>
      <c r="K2" s="1" t="s">
        <v>110</v>
      </c>
    </row>
    <row r="3" spans="1:11" x14ac:dyDescent="0.25">
      <c r="A3" s="1" t="s">
        <v>92</v>
      </c>
      <c r="B3" s="9" t="s">
        <v>0</v>
      </c>
      <c r="C3" s="9">
        <v>0</v>
      </c>
      <c r="D3" s="9">
        <f>C3</f>
        <v>0</v>
      </c>
      <c r="E3" s="9">
        <f>C3</f>
        <v>0</v>
      </c>
      <c r="F3" s="1"/>
      <c r="G3" s="1"/>
      <c r="H3" s="1"/>
      <c r="I3" s="1"/>
      <c r="J3" s="1"/>
      <c r="K3" s="9">
        <v>1</v>
      </c>
    </row>
    <row r="4" spans="1:11" x14ac:dyDescent="0.25">
      <c r="A4" s="1"/>
      <c r="B4" s="9" t="s">
        <v>2</v>
      </c>
      <c r="C4" s="11" t="s">
        <v>39</v>
      </c>
      <c r="D4" s="9">
        <f>D3-Geometry!E11</f>
        <v>-0.1</v>
      </c>
      <c r="E4" s="9">
        <f>E3-Geometry!F11</f>
        <v>-0.1</v>
      </c>
      <c r="F4" s="1"/>
      <c r="G4" s="1"/>
      <c r="H4" s="1"/>
      <c r="I4" s="1"/>
      <c r="J4" s="1"/>
      <c r="K4" s="9">
        <v>2</v>
      </c>
    </row>
    <row r="5" spans="1:11" x14ac:dyDescent="0.25">
      <c r="A5" s="1"/>
      <c r="B5" s="9" t="s">
        <v>37</v>
      </c>
      <c r="C5" s="11" t="s">
        <v>40</v>
      </c>
      <c r="D5" s="9">
        <f>D4-Geometry!E13</f>
        <v>-0.6</v>
      </c>
      <c r="E5" s="9">
        <f>E4-Geometry!F13</f>
        <v>-0.6</v>
      </c>
      <c r="F5" s="1"/>
      <c r="G5" s="1"/>
      <c r="H5" s="1"/>
      <c r="I5" s="1"/>
      <c r="J5" s="1"/>
      <c r="K5" s="9">
        <v>3</v>
      </c>
    </row>
    <row r="6" spans="1:11" x14ac:dyDescent="0.25">
      <c r="A6" s="1"/>
      <c r="B6" s="9" t="s">
        <v>38</v>
      </c>
      <c r="C6" s="11" t="s">
        <v>89</v>
      </c>
      <c r="D6" s="20">
        <f>D5-Geometry!E7</f>
        <v>-0.7</v>
      </c>
      <c r="E6" s="20">
        <f>E5-Geometry!F7</f>
        <v>-0.6</v>
      </c>
      <c r="F6" s="1"/>
      <c r="G6" s="1"/>
      <c r="H6" s="1"/>
      <c r="I6" s="1"/>
      <c r="J6" s="1"/>
      <c r="K6" s="9">
        <v>4</v>
      </c>
    </row>
    <row r="7" spans="1:11" x14ac:dyDescent="0.25">
      <c r="A7" s="1"/>
      <c r="B7" s="9" t="s">
        <v>41</v>
      </c>
      <c r="C7" s="11" t="s">
        <v>87</v>
      </c>
      <c r="D7" s="9">
        <f>D5-Geometry!E6</f>
        <v>-6.6</v>
      </c>
      <c r="E7" s="9">
        <f>E5-Geometry!F6</f>
        <v>-6.6</v>
      </c>
      <c r="F7" s="1"/>
      <c r="G7" s="1"/>
      <c r="H7" s="1"/>
      <c r="I7" s="1"/>
      <c r="J7" s="1"/>
      <c r="K7" s="9">
        <v>5</v>
      </c>
    </row>
    <row r="8" spans="1:11" x14ac:dyDescent="0.25">
      <c r="A8" s="1"/>
      <c r="B8" s="9" t="s">
        <v>42</v>
      </c>
      <c r="C8" s="11" t="s">
        <v>109</v>
      </c>
      <c r="D8" s="9">
        <f>D7+Geometry!E9</f>
        <v>-2.5999999999999996</v>
      </c>
      <c r="E8" s="9">
        <f>E7+Geometry!F9</f>
        <v>-2.5999999999999996</v>
      </c>
      <c r="F8" s="1"/>
      <c r="G8" s="1"/>
      <c r="H8" s="1"/>
      <c r="I8" s="1"/>
      <c r="J8" s="1"/>
      <c r="K8" s="9">
        <v>6</v>
      </c>
    </row>
    <row r="9" spans="1:11" x14ac:dyDescent="0.25">
      <c r="A9" s="1"/>
      <c r="B9" s="9" t="s">
        <v>43</v>
      </c>
      <c r="C9" s="11" t="s">
        <v>90</v>
      </c>
      <c r="D9" s="9">
        <f>D3-Geometry!E14</f>
        <v>-8</v>
      </c>
      <c r="E9" s="9">
        <f>E3-Geometry!F14</f>
        <v>-8</v>
      </c>
      <c r="F9" s="1"/>
      <c r="G9" s="1"/>
      <c r="H9" s="1"/>
      <c r="I9" s="1"/>
      <c r="J9" s="1"/>
      <c r="K9" s="9">
        <v>7</v>
      </c>
    </row>
    <row r="10" spans="1:11" x14ac:dyDescent="0.25">
      <c r="A10" s="1"/>
      <c r="B10" s="9" t="s">
        <v>44</v>
      </c>
      <c r="C10" s="11" t="s">
        <v>91</v>
      </c>
      <c r="D10" s="9">
        <f>D9+Geometry!E15</f>
        <v>-7.9</v>
      </c>
      <c r="E10" s="9">
        <f>E9+Geometry!F15</f>
        <v>-7.9</v>
      </c>
      <c r="F10" s="1"/>
      <c r="G10" s="1"/>
      <c r="H10" s="1"/>
      <c r="I10" s="1"/>
      <c r="J10" s="1"/>
      <c r="K10" s="9">
        <v>8</v>
      </c>
    </row>
    <row r="11" spans="1:11" x14ac:dyDescent="0.25">
      <c r="A11" s="1" t="s">
        <v>93</v>
      </c>
      <c r="B11" s="1"/>
      <c r="C11" s="3"/>
      <c r="D11" s="9"/>
      <c r="E11" s="9"/>
      <c r="F11" s="1"/>
      <c r="G11" s="1"/>
      <c r="H11" s="1"/>
      <c r="I11" s="1"/>
      <c r="J11" s="1"/>
      <c r="K11" s="9"/>
    </row>
    <row r="12" spans="1:11" x14ac:dyDescent="0.25">
      <c r="A12" s="1"/>
      <c r="B12" s="9" t="s">
        <v>45</v>
      </c>
      <c r="C12" s="11" t="s">
        <v>46</v>
      </c>
      <c r="D12" s="9">
        <f>D3+Geometry!E20</f>
        <v>11</v>
      </c>
      <c r="E12" s="9">
        <f>E3+Geometry!F20</f>
        <v>11</v>
      </c>
      <c r="F12" s="1"/>
      <c r="G12" s="1"/>
      <c r="H12" s="1"/>
      <c r="I12" s="1"/>
      <c r="J12" s="1"/>
      <c r="K12" s="9">
        <v>9</v>
      </c>
    </row>
    <row r="13" spans="1:11" x14ac:dyDescent="0.25">
      <c r="A13" s="1"/>
      <c r="B13" s="9" t="s">
        <v>49</v>
      </c>
      <c r="C13" s="11" t="s">
        <v>50</v>
      </c>
      <c r="D13" s="9">
        <f>D12+Geometry!E19</f>
        <v>16</v>
      </c>
      <c r="E13" s="9">
        <f>E12+Geometry!F19</f>
        <v>16</v>
      </c>
      <c r="F13" s="1"/>
      <c r="G13" s="1"/>
      <c r="H13" s="1"/>
      <c r="I13" s="1"/>
      <c r="J13" s="1"/>
      <c r="K13" s="9">
        <v>10</v>
      </c>
    </row>
    <row r="14" spans="1:11" x14ac:dyDescent="0.25">
      <c r="A14" s="1"/>
      <c r="B14" s="9" t="s">
        <v>51</v>
      </c>
      <c r="C14" s="11" t="s">
        <v>94</v>
      </c>
      <c r="D14" s="9">
        <f>D13-Geometry!E18</f>
        <v>-24</v>
      </c>
      <c r="E14" s="9">
        <f>E13-Geometry!F18</f>
        <v>-24</v>
      </c>
      <c r="F14" s="1"/>
      <c r="G14" s="1"/>
      <c r="H14" s="1"/>
      <c r="I14" s="1"/>
      <c r="J14" s="1"/>
      <c r="K14" s="9">
        <v>11</v>
      </c>
    </row>
    <row r="15" spans="1:11" x14ac:dyDescent="0.25">
      <c r="A15" s="1"/>
      <c r="B15" s="9" t="s">
        <v>52</v>
      </c>
      <c r="C15" s="11" t="s">
        <v>53</v>
      </c>
      <c r="D15" s="9">
        <f>D14+Geometry!E19</f>
        <v>-19</v>
      </c>
      <c r="E15" s="9">
        <f>E14+Geometry!F19</f>
        <v>-19</v>
      </c>
      <c r="F15" s="1"/>
      <c r="G15" s="1"/>
      <c r="H15" s="1"/>
      <c r="I15" s="1"/>
      <c r="J15" s="1"/>
      <c r="K15" s="9">
        <v>12</v>
      </c>
    </row>
    <row r="16" spans="1:11" x14ac:dyDescent="0.25">
      <c r="A16" s="1"/>
      <c r="B16" s="9"/>
      <c r="C16" s="11"/>
      <c r="D16" s="9"/>
      <c r="E16" s="9"/>
      <c r="F16" s="1"/>
      <c r="G16" s="1"/>
      <c r="H16" s="1"/>
      <c r="I16" s="1"/>
      <c r="J16" s="1"/>
      <c r="K16" s="9"/>
    </row>
    <row r="17" spans="1:11" x14ac:dyDescent="0.25">
      <c r="A17" s="1" t="s">
        <v>69</v>
      </c>
      <c r="B17" s="1"/>
      <c r="C17" s="1"/>
      <c r="D17" s="1" t="s">
        <v>85</v>
      </c>
      <c r="E17" s="1"/>
      <c r="F17" s="1" t="s">
        <v>86</v>
      </c>
      <c r="G17" s="1"/>
      <c r="H17" s="1" t="s">
        <v>95</v>
      </c>
      <c r="I17" s="1"/>
      <c r="J17" s="1"/>
      <c r="K17" s="9"/>
    </row>
    <row r="18" spans="1:11" x14ac:dyDescent="0.25">
      <c r="A18" s="1"/>
      <c r="B18" s="9" t="s">
        <v>70</v>
      </c>
      <c r="C18" s="18" t="s">
        <v>73</v>
      </c>
      <c r="D18" s="9">
        <f>D3+Geometry!E35</f>
        <v>0.1</v>
      </c>
      <c r="E18" s="9">
        <f>E3+Geometry!E35</f>
        <v>0.1</v>
      </c>
      <c r="F18" s="9">
        <f>D3+Geometry!F35</f>
        <v>0.1</v>
      </c>
      <c r="G18" s="9">
        <f>E3+Geometry!F35</f>
        <v>0.1</v>
      </c>
      <c r="H18" s="9">
        <f>D3+Geometry!G35</f>
        <v>0.1</v>
      </c>
      <c r="I18" s="9">
        <f>E3+Geometry!G35</f>
        <v>0.1</v>
      </c>
      <c r="J18" s="1"/>
      <c r="K18" s="9">
        <v>13</v>
      </c>
    </row>
    <row r="19" spans="1:11" x14ac:dyDescent="0.25">
      <c r="A19" s="1"/>
      <c r="B19" s="9" t="s">
        <v>74</v>
      </c>
      <c r="C19" s="18" t="s">
        <v>75</v>
      </c>
      <c r="D19" s="9">
        <f>D18+Geometry!E29</f>
        <v>0.1</v>
      </c>
      <c r="E19" s="9">
        <f>E18+Geometry!E29</f>
        <v>0.1</v>
      </c>
      <c r="F19" s="9">
        <f>F18+Geometry!F29</f>
        <v>0.1</v>
      </c>
      <c r="G19" s="9">
        <f>G18+Geometry!F29</f>
        <v>0.1</v>
      </c>
      <c r="H19" s="9">
        <f>H18+Geometry!G29</f>
        <v>0.1</v>
      </c>
      <c r="I19" s="9">
        <f>I18+Geometry!G29</f>
        <v>0.1</v>
      </c>
      <c r="J19" s="1"/>
      <c r="K19" s="9">
        <v>14</v>
      </c>
    </row>
    <row r="20" spans="1:11" x14ac:dyDescent="0.25">
      <c r="A20" s="1"/>
      <c r="B20" s="9" t="s">
        <v>78</v>
      </c>
      <c r="C20" s="18" t="s">
        <v>79</v>
      </c>
      <c r="D20" s="9">
        <f>D18+Geometry!E27</f>
        <v>4.0999999999999996</v>
      </c>
      <c r="E20" s="9">
        <f>E18+Geometry!E27</f>
        <v>4.0999999999999996</v>
      </c>
      <c r="F20" s="9">
        <f>F18+Geometry!F27</f>
        <v>2.1</v>
      </c>
      <c r="G20" s="9">
        <f>G18+Geometry!F27</f>
        <v>2.1</v>
      </c>
      <c r="H20" s="9">
        <f>H18+Geometry!G27</f>
        <v>0.4</v>
      </c>
      <c r="I20" s="9">
        <f>I18+Geometry!G33</f>
        <v>0.4</v>
      </c>
      <c r="J20" s="1"/>
      <c r="K20" s="9">
        <v>15</v>
      </c>
    </row>
    <row r="21" spans="1:11" x14ac:dyDescent="0.25">
      <c r="A21" s="1"/>
      <c r="B21" s="9" t="s">
        <v>80</v>
      </c>
      <c r="C21" s="18" t="s">
        <v>81</v>
      </c>
      <c r="D21" s="9">
        <f>D19+Geometry!E33</f>
        <v>4.0999999999999996</v>
      </c>
      <c r="E21" s="9">
        <f>E19+Geometry!E33</f>
        <v>4.0999999999999996</v>
      </c>
      <c r="F21" s="9">
        <f>F19+Geometry!F33</f>
        <v>2.1</v>
      </c>
      <c r="G21" s="9">
        <f>G19+Geometry!F33</f>
        <v>2.1</v>
      </c>
      <c r="H21" s="9">
        <f>H19+Geometry!G33</f>
        <v>0.4</v>
      </c>
      <c r="I21" s="9">
        <f>I19+Geometry!G33</f>
        <v>0.4</v>
      </c>
      <c r="J21" s="1"/>
      <c r="K21" s="9">
        <v>16</v>
      </c>
    </row>
    <row r="22" spans="1:11" x14ac:dyDescent="0.25">
      <c r="A22" s="1"/>
      <c r="B22" s="1"/>
      <c r="C22" s="19"/>
      <c r="D22" s="1"/>
      <c r="E22" s="1"/>
      <c r="F22" s="1"/>
      <c r="G22" s="1"/>
      <c r="H22" s="1"/>
      <c r="I22" s="1"/>
      <c r="J22" s="1"/>
      <c r="K22" s="9"/>
    </row>
    <row r="23" spans="1:11" x14ac:dyDescent="0.25">
      <c r="A23" s="1"/>
      <c r="B23" s="1"/>
      <c r="C23" s="19"/>
      <c r="D23" s="1"/>
      <c r="E23" s="1"/>
      <c r="F23" s="1"/>
      <c r="G23" s="1"/>
      <c r="H23" s="1"/>
      <c r="I23" s="1"/>
      <c r="J23" s="1"/>
      <c r="K23" s="9"/>
    </row>
    <row r="24" spans="1:11" x14ac:dyDescent="0.25">
      <c r="A24" s="1"/>
      <c r="B24" s="1"/>
      <c r="C24" s="19"/>
      <c r="D24" s="1"/>
      <c r="E24" s="1"/>
      <c r="F24" s="1"/>
      <c r="G24" s="1"/>
      <c r="H24" s="1"/>
      <c r="I24" s="1"/>
      <c r="J24" s="1"/>
      <c r="K24" s="9"/>
    </row>
    <row r="25" spans="1:11" x14ac:dyDescent="0.25">
      <c r="A25" s="1" t="s">
        <v>92</v>
      </c>
      <c r="B25" s="9" t="s">
        <v>96</v>
      </c>
      <c r="C25" s="11" t="s">
        <v>96</v>
      </c>
      <c r="D25" s="9">
        <f>Geometry!E8/2</f>
        <v>0.5</v>
      </c>
      <c r="E25" s="9">
        <f>Geometry!F8/2</f>
        <v>0.5</v>
      </c>
      <c r="F25" s="1"/>
      <c r="G25" s="1"/>
      <c r="H25" s="1"/>
      <c r="I25" s="1"/>
      <c r="J25" s="1"/>
      <c r="K25" s="9">
        <v>17</v>
      </c>
    </row>
    <row r="26" spans="1:11" x14ac:dyDescent="0.25">
      <c r="A26" s="1"/>
      <c r="B26" s="9" t="s">
        <v>98</v>
      </c>
      <c r="C26" s="11" t="s">
        <v>98</v>
      </c>
      <c r="D26" s="9">
        <f>Geometry!E5/2</f>
        <v>3</v>
      </c>
      <c r="E26" s="9">
        <f>Geometry!F5/2</f>
        <v>3</v>
      </c>
      <c r="F26" s="1"/>
      <c r="G26" s="1"/>
      <c r="H26" s="1"/>
      <c r="I26" s="1"/>
      <c r="J26" s="1"/>
      <c r="K26" s="9">
        <v>18</v>
      </c>
    </row>
    <row r="27" spans="1:11" x14ac:dyDescent="0.25">
      <c r="A27" s="1"/>
      <c r="B27" s="9" t="s">
        <v>97</v>
      </c>
      <c r="C27" s="11" t="s">
        <v>99</v>
      </c>
      <c r="D27" s="20">
        <f>D26-Geometry!E7</f>
        <v>2.9</v>
      </c>
      <c r="E27" s="20">
        <f>E26-Geometry!F7</f>
        <v>3</v>
      </c>
      <c r="F27" s="1"/>
      <c r="G27" s="1"/>
      <c r="H27" s="1"/>
      <c r="I27" s="1"/>
      <c r="J27" s="1"/>
      <c r="K27" s="9">
        <v>19</v>
      </c>
    </row>
    <row r="28" spans="1:11" x14ac:dyDescent="0.25">
      <c r="A28" s="1"/>
      <c r="B28" s="9" t="s">
        <v>101</v>
      </c>
      <c r="C28" s="11" t="s">
        <v>101</v>
      </c>
      <c r="D28" s="9">
        <f>Geometry!E10/2</f>
        <v>4</v>
      </c>
      <c r="E28" s="9">
        <f>Geometry!F10/2</f>
        <v>4</v>
      </c>
      <c r="F28" s="1"/>
      <c r="G28" s="1"/>
      <c r="H28" s="1"/>
      <c r="I28" s="1"/>
      <c r="J28" s="1"/>
      <c r="K28" s="9">
        <v>20</v>
      </c>
    </row>
    <row r="29" spans="1:11" x14ac:dyDescent="0.25">
      <c r="A29" s="1"/>
      <c r="B29" s="9" t="s">
        <v>100</v>
      </c>
      <c r="C29" s="11" t="s">
        <v>102</v>
      </c>
      <c r="D29" s="9">
        <f>D28-Geometry!E15</f>
        <v>3.9</v>
      </c>
      <c r="E29" s="9">
        <f>E28-Geometry!F15</f>
        <v>3.9</v>
      </c>
      <c r="F29" s="1"/>
      <c r="G29" s="1"/>
      <c r="H29" s="1"/>
      <c r="I29" s="1"/>
      <c r="J29" s="1"/>
      <c r="K29" s="9">
        <v>21</v>
      </c>
    </row>
    <row r="30" spans="1:11" x14ac:dyDescent="0.25">
      <c r="A30" s="1"/>
      <c r="B30" s="1"/>
      <c r="C30" s="3"/>
      <c r="D30" s="1"/>
      <c r="E30" s="1"/>
      <c r="F30" s="1"/>
      <c r="G30" s="1"/>
      <c r="H30" s="1"/>
      <c r="I30" s="1"/>
      <c r="J30" s="1"/>
      <c r="K30" s="9"/>
    </row>
    <row r="31" spans="1:11" x14ac:dyDescent="0.25">
      <c r="A31" s="1" t="s">
        <v>93</v>
      </c>
      <c r="B31" s="9" t="s">
        <v>103</v>
      </c>
      <c r="C31" s="11" t="s">
        <v>103</v>
      </c>
      <c r="D31" s="9">
        <f>Geometry!E17/2</f>
        <v>20</v>
      </c>
      <c r="E31" s="9">
        <f>Geometry!F17/2</f>
        <v>20</v>
      </c>
      <c r="F31" s="1"/>
      <c r="G31" s="1"/>
      <c r="H31" s="1"/>
      <c r="I31" s="1"/>
      <c r="J31" s="1"/>
      <c r="K31" s="9">
        <v>22</v>
      </c>
    </row>
    <row r="32" spans="1:11" x14ac:dyDescent="0.25">
      <c r="A32" s="1"/>
      <c r="B32" s="9" t="s">
        <v>104</v>
      </c>
      <c r="C32" s="11" t="s">
        <v>105</v>
      </c>
      <c r="D32" s="9">
        <f>D31-Geometry!E19</f>
        <v>15</v>
      </c>
      <c r="E32" s="9">
        <f>E31-Geometry!F19</f>
        <v>15</v>
      </c>
      <c r="F32" s="1"/>
      <c r="G32" s="1"/>
      <c r="H32" s="1"/>
      <c r="I32" s="1"/>
      <c r="J32" s="1"/>
      <c r="K32" s="9">
        <v>23</v>
      </c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9"/>
    </row>
    <row r="34" spans="1:11" x14ac:dyDescent="0.25">
      <c r="A34" s="1"/>
      <c r="B34" s="1"/>
      <c r="C34" s="1"/>
      <c r="D34" s="1" t="s">
        <v>85</v>
      </c>
      <c r="E34" s="1"/>
      <c r="F34" s="1" t="s">
        <v>86</v>
      </c>
      <c r="G34" s="1"/>
      <c r="H34" s="1" t="s">
        <v>95</v>
      </c>
      <c r="I34" s="1"/>
      <c r="J34" s="1"/>
      <c r="K34" s="9"/>
    </row>
    <row r="35" spans="1:11" x14ac:dyDescent="0.25">
      <c r="A35" s="1" t="s">
        <v>69</v>
      </c>
      <c r="B35" s="9" t="s">
        <v>106</v>
      </c>
      <c r="C35" s="9" t="s">
        <v>106</v>
      </c>
      <c r="D35" s="9">
        <f>Geometry!E32/2</f>
        <v>4.5</v>
      </c>
      <c r="E35" s="9">
        <f>Geometry!E32/2</f>
        <v>4.5</v>
      </c>
      <c r="F35" s="9">
        <f>Geometry!F32/2</f>
        <v>3</v>
      </c>
      <c r="G35" s="9">
        <f>Geometry!F32/2</f>
        <v>3</v>
      </c>
      <c r="H35" s="9">
        <f>Geometry!G32/2</f>
        <v>4</v>
      </c>
      <c r="I35" s="9">
        <f>Geometry!G32/2</f>
        <v>4</v>
      </c>
      <c r="J35" s="9"/>
      <c r="K35" s="9">
        <v>24</v>
      </c>
    </row>
    <row r="36" spans="1:11" x14ac:dyDescent="0.25">
      <c r="A36" s="1"/>
      <c r="B36" s="9" t="s">
        <v>107</v>
      </c>
      <c r="C36" s="9" t="s">
        <v>107</v>
      </c>
      <c r="D36" s="9">
        <f>Geometry!E26/2</f>
        <v>4.5</v>
      </c>
      <c r="E36" s="9">
        <f>Geometry!E26/2</f>
        <v>4.5</v>
      </c>
      <c r="F36" s="9">
        <f>Geometry!F26/2</f>
        <v>3</v>
      </c>
      <c r="G36" s="9">
        <f>Geometry!F26/2</f>
        <v>3</v>
      </c>
      <c r="H36" s="9">
        <f>Geometry!G26/2</f>
        <v>4</v>
      </c>
      <c r="I36" s="9">
        <f>Geometry!G26/2</f>
        <v>4</v>
      </c>
      <c r="J36" s="9"/>
      <c r="K36" s="9">
        <v>25</v>
      </c>
    </row>
  </sheetData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&amp;L&amp;Z&amp;F&amp;R&amp;D&amp;T</oddHeader>
  </headerFooter>
  <ignoredErrors>
    <ignoredError sqref="D14:E1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5" x14ac:dyDescent="0.25"/>
  <cols>
    <col min="1" max="1" width="23.140625" customWidth="1"/>
    <col min="2" max="2" width="19.42578125" customWidth="1"/>
  </cols>
  <sheetData>
    <row r="1" spans="1:4" x14ac:dyDescent="0.25">
      <c r="A1" s="1" t="s">
        <v>115</v>
      </c>
      <c r="B1" s="1" t="s">
        <v>111</v>
      </c>
      <c r="C1" s="1"/>
      <c r="D1" s="1"/>
    </row>
    <row r="2" spans="1:4" x14ac:dyDescent="0.25">
      <c r="A2" s="9">
        <v>1</v>
      </c>
      <c r="B2" s="1" t="s">
        <v>7</v>
      </c>
      <c r="C2" s="1"/>
      <c r="D2" s="1"/>
    </row>
    <row r="3" spans="1:4" x14ac:dyDescent="0.25">
      <c r="A3" s="9">
        <v>2</v>
      </c>
      <c r="B3" s="1" t="s">
        <v>16</v>
      </c>
      <c r="C3" s="1"/>
      <c r="D3" s="1"/>
    </row>
    <row r="4" spans="1:4" x14ac:dyDescent="0.25">
      <c r="A4" s="9">
        <v>3</v>
      </c>
      <c r="B4" s="1" t="s">
        <v>112</v>
      </c>
      <c r="C4" s="1" t="s">
        <v>116</v>
      </c>
      <c r="D4" s="1"/>
    </row>
    <row r="5" spans="1:4" x14ac:dyDescent="0.25">
      <c r="A5" s="9">
        <v>4</v>
      </c>
      <c r="B5" s="1" t="s">
        <v>55</v>
      </c>
      <c r="C5" s="1" t="s">
        <v>117</v>
      </c>
      <c r="D5" s="1"/>
    </row>
    <row r="6" spans="1:4" x14ac:dyDescent="0.25">
      <c r="A6" s="9">
        <v>5</v>
      </c>
      <c r="B6" s="1" t="s">
        <v>113</v>
      </c>
      <c r="C6" s="1"/>
      <c r="D6" s="1"/>
    </row>
    <row r="7" spans="1:4" x14ac:dyDescent="0.25">
      <c r="A7" s="9">
        <v>6</v>
      </c>
      <c r="B7" s="1" t="s">
        <v>114</v>
      </c>
      <c r="C7" s="1"/>
      <c r="D7" s="1"/>
    </row>
    <row r="8" spans="1:4" x14ac:dyDescent="0.25">
      <c r="A8" s="1"/>
      <c r="B8" s="1"/>
      <c r="C8" s="1"/>
      <c r="D8" s="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&amp;L&amp;Z&amp;F&amp;R&amp;D&amp;T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Geometry</vt:lpstr>
      <vt:lpstr>Limiting surfaces</vt:lpstr>
      <vt:lpstr>Materials</vt:lpstr>
      <vt:lpstr>Geometry!Zone_d_impression</vt:lpstr>
      <vt:lpstr>'Limiting surfaces'!Zone_d_impression</vt:lpstr>
      <vt:lpstr>Materials!Zone_d_impression</vt:lpstr>
    </vt:vector>
  </TitlesOfParts>
  <Company>CEA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LEPY Marie-Christine 118236</dc:creator>
  <cp:lastModifiedBy>LEPY Marie-Christine 118236</cp:lastModifiedBy>
  <cp:lastPrinted>2018-01-09T16:49:19Z</cp:lastPrinted>
  <dcterms:created xsi:type="dcterms:W3CDTF">2017-12-18T09:54:43Z</dcterms:created>
  <dcterms:modified xsi:type="dcterms:W3CDTF">2018-01-09T16:56:20Z</dcterms:modified>
</cp:coreProperties>
</file>